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KuG_BM_0815-4711_Knollo" sheetId="1" r:id="rId1"/>
  </sheets>
  <definedNames/>
  <calcPr fullCalcOnLoad="1"/>
</workbook>
</file>

<file path=xl/comments1.xml><?xml version="1.0" encoding="utf-8"?>
<comments xmlns="http://schemas.openxmlformats.org/spreadsheetml/2006/main">
  <authors>
    <author>Institut Kloft</author>
    <author>Internet</author>
  </authors>
  <commentList>
    <comment ref="C9" authorId="0">
      <text>
        <r>
          <rPr>
            <sz val="8"/>
            <rFont val="Tahoma"/>
            <family val="2"/>
          </rPr>
          <t>Wählen sie mit dem Steuerelement ihre Steuerklasse aus! Sie müssen die Zelle aktiviert haben!</t>
        </r>
      </text>
    </comment>
    <comment ref="C11" authorId="0">
      <text>
        <r>
          <rPr>
            <sz val="8"/>
            <rFont val="Tahoma"/>
            <family val="0"/>
          </rPr>
          <t xml:space="preserve">Wählen sie mit dem Steuerelement ihren Wert aus! Sie müssen die Zelle aktiviert haben!
</t>
        </r>
      </text>
    </comment>
    <comment ref="C13" authorId="0">
      <text>
        <r>
          <rPr>
            <sz val="8"/>
            <rFont val="Tahoma"/>
            <family val="2"/>
          </rPr>
          <t>Wählen sie mit dem Steuerelement ihren Wert aus! Sie müssen die Zelle aktiviert haben!</t>
        </r>
      </text>
    </comment>
    <comment ref="C6" authorId="0">
      <text>
        <r>
          <rPr>
            <sz val="8"/>
            <rFont val="Tahoma"/>
            <family val="0"/>
          </rPr>
          <t xml:space="preserve">Wählen sie mit dem Steuerelement ihren Wert aus! Sie müssen die Zelle aktiviert haben!
</t>
        </r>
      </text>
    </comment>
    <comment ref="C7" authorId="0">
      <text>
        <r>
          <rPr>
            <sz val="8"/>
            <rFont val="Tahoma"/>
            <family val="0"/>
          </rPr>
          <t xml:space="preserve">Wählen sie mit dem Steuerelement ihren Wert aus! Sie müssen die Zelle aktiviert haben!
</t>
        </r>
      </text>
    </comment>
    <comment ref="C4" authorId="1">
      <text>
        <r>
          <rPr>
            <sz val="8"/>
            <rFont val="Tahoma"/>
            <family val="2"/>
          </rPr>
          <t>Wählen sie mit dem Steuerelement ihren Wert aus! Sie müssen die Zelle aktiviert haben!</t>
        </r>
      </text>
    </comment>
    <comment ref="C5" authorId="1">
      <text>
        <r>
          <rPr>
            <sz val="8"/>
            <rFont val="Tahoma"/>
            <family val="2"/>
          </rPr>
          <t>Wählen sie mit dem Steuerelement ihren Wert aus! Sie müssen die Zelle aktiviert haben!</t>
        </r>
        <r>
          <rPr>
            <sz val="9"/>
            <rFont val="Tahoma"/>
            <family val="0"/>
          </rPr>
          <t xml:space="preserve">
</t>
        </r>
      </text>
    </comment>
  </commentList>
</comments>
</file>

<file path=xl/sharedStrings.xml><?xml version="1.0" encoding="utf-8"?>
<sst xmlns="http://schemas.openxmlformats.org/spreadsheetml/2006/main" count="19" uniqueCount="18">
  <si>
    <t>Kurzarbeitergeld für Bankmanager</t>
  </si>
  <si>
    <t>Nur die grünen Zellen sind änderbar!</t>
  </si>
  <si>
    <t>Steuerklasse:</t>
  </si>
  <si>
    <t>Kinderfreibetrag:</t>
  </si>
  <si>
    <t>Neue Bundesländer:</t>
  </si>
  <si>
    <t>Klicken sie in die Zelle und wählen sie mit dem Steuerelement ihre Steuerklasse aus. Ihre Auswahl ist ohne Bedeutung.</t>
  </si>
  <si>
    <t>Klicken sie in die Zelle und wählen sie mit dem Steuerelement "ja" oder "nein" aus. Ihre Auswahl ist ohne Bedeutung.</t>
  </si>
  <si>
    <t>Letztes Jahreseinkommen:</t>
  </si>
  <si>
    <t>Selbst verursachter Schaden:</t>
  </si>
  <si>
    <t>Füllen sie beide Felder gewissenhaft aus. Sie sind für die Berechnung von elementarer Bedeutung</t>
  </si>
  <si>
    <t>Integrierbarkeit in eine Teilzeitstelle:</t>
  </si>
  <si>
    <t>Therapierbarkeit:</t>
  </si>
  <si>
    <t>Neurologisch-psychiatrisches Gutachten muss als Beweis eingereicht werden!</t>
  </si>
  <si>
    <t>Dreisatzrechnen als Grundlage kaufmännischer Rechenverfahren, Grundlagen des Prozentrechnens, Verteilungsrechnen am Beispiel der Gewinnverteilung und Kapitalbeteiligung in Gesellschaften unter Berücksichtigung und Anwendung der Bruchrechnung und Prozentrechnung, Einführung in die Zinsrechnung, Berechnung von Zinseszinsen</t>
  </si>
  <si>
    <t>Die fachliche Umsetzung wird jeden Tag in den Gemeinschaftsunterkünften (Baracke, Container und Zelt) trainiert. Mit Scheiße Geld verdienen ist doch ein uralter Menschheitstraum. Nicht mehr mit dem Gehirn einen Prozess in Gang setzen müssen, was doch recht schwierig sein kann, sondern beim täglichen abprotzen konkrete und stofflich verwertbare Endprodukte herauslassen. Die Möglichkeit zur Gründung einer Ich-AG besteht.</t>
  </si>
  <si>
    <t>Bescheinigung über ärztliche Untersuchung muss als Beweis eingereicht werden!</t>
  </si>
  <si>
    <t>© 2007-2009 A.Liebig - www.lohn-info.de</t>
  </si>
  <si>
    <t>http://www.lohn-info.de/kurzarbeitergeld_bankmanager.html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</si>
</sst>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7">
    <font>
      <sz val="10"/>
      <name val="Arial"/>
      <family val="0"/>
    </font>
    <font>
      <b/>
      <sz val="20"/>
      <name val="Arial"/>
      <family val="2"/>
    </font>
    <font>
      <b/>
      <sz val="10"/>
      <color indexed="17"/>
      <name val="Arial"/>
      <family val="2"/>
    </font>
    <font>
      <u val="single"/>
      <sz val="10"/>
      <color indexed="12"/>
      <name val="Arial"/>
      <family val="0"/>
    </font>
    <font>
      <b/>
      <sz val="10"/>
      <name val="Arial"/>
      <family val="2"/>
    </font>
    <font>
      <sz val="9"/>
      <name val="Arial"/>
      <family val="2"/>
    </font>
    <font>
      <sz val="8"/>
      <name val="Tahoma"/>
      <family val="2"/>
    </font>
    <font>
      <sz val="8"/>
      <name val="Arial"/>
      <family val="0"/>
    </font>
    <font>
      <sz val="9"/>
      <name val="Tahoma"/>
      <family val="0"/>
    </font>
    <font>
      <b/>
      <sz val="12"/>
      <color indexed="10"/>
      <name val="Arial"/>
      <family val="2"/>
    </font>
    <font>
      <sz val="10"/>
      <color indexed="10"/>
      <name val="Arial"/>
      <family val="0"/>
    </font>
    <font>
      <b/>
      <sz val="10"/>
      <color indexed="58"/>
      <name val="Arial"/>
      <family val="2"/>
    </font>
    <font>
      <sz val="10"/>
      <color indexed="58"/>
      <name val="Arial"/>
      <family val="2"/>
    </font>
    <font>
      <sz val="10"/>
      <color indexed="9"/>
      <name val="Arial"/>
      <family val="0"/>
    </font>
    <font>
      <u val="single"/>
      <sz val="10"/>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42"/>
        <bgColor indexed="64"/>
      </patternFill>
    </fill>
  </fills>
  <borders count="3">
    <border>
      <left/>
      <right/>
      <top/>
      <bottom/>
      <diagonal/>
    </border>
    <border>
      <left style="thin"/>
      <right style="thin"/>
      <top style="thin"/>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4" fontId="1" fillId="0" borderId="0" xfId="0" applyNumberFormat="1" applyFont="1" applyAlignment="1" applyProtection="1">
      <alignment/>
      <protection/>
    </xf>
    <xf numFmtId="4" fontId="2" fillId="0" borderId="0" xfId="0" applyNumberFormat="1" applyFont="1" applyAlignment="1" applyProtection="1">
      <alignment/>
      <protection/>
    </xf>
    <xf numFmtId="4" fontId="4" fillId="0" borderId="0" xfId="0" applyNumberFormat="1" applyFont="1" applyAlignment="1" applyProtection="1">
      <alignment/>
      <protection/>
    </xf>
    <xf numFmtId="4" fontId="4" fillId="2" borderId="1" xfId="0" applyNumberFormat="1" applyFont="1" applyFill="1" applyBorder="1" applyAlignment="1" applyProtection="1">
      <alignment horizontal="center"/>
      <protection locked="0"/>
    </xf>
    <xf numFmtId="4" fontId="0" fillId="0" borderId="0" xfId="0" applyNumberFormat="1" applyAlignment="1" applyProtection="1">
      <alignment/>
      <protection/>
    </xf>
    <xf numFmtId="4" fontId="4" fillId="2" borderId="1" xfId="0" applyNumberFormat="1" applyFont="1" applyFill="1" applyBorder="1" applyAlignment="1" applyProtection="1">
      <alignment horizontal="center" vertical="center"/>
      <protection locked="0"/>
    </xf>
    <xf numFmtId="4" fontId="0" fillId="0" borderId="0" xfId="0" applyNumberFormat="1" applyAlignment="1" applyProtection="1">
      <alignment/>
      <protection/>
    </xf>
    <xf numFmtId="4" fontId="5" fillId="0" borderId="0" xfId="0" applyNumberFormat="1" applyFont="1" applyAlignment="1" applyProtection="1">
      <alignment vertical="center"/>
      <protection/>
    </xf>
    <xf numFmtId="0" fontId="4" fillId="0" borderId="0" xfId="0" applyFont="1" applyAlignment="1">
      <alignment/>
    </xf>
    <xf numFmtId="0" fontId="4" fillId="0" borderId="0" xfId="0" applyFont="1" applyAlignment="1">
      <alignment wrapText="1"/>
    </xf>
    <xf numFmtId="0" fontId="9" fillId="0" borderId="0" xfId="0" applyFont="1" applyAlignment="1">
      <alignment/>
    </xf>
    <xf numFmtId="4" fontId="4" fillId="0" borderId="0" xfId="0" applyNumberFormat="1" applyFont="1" applyAlignment="1" applyProtection="1">
      <alignment vertical="center"/>
      <protection/>
    </xf>
    <xf numFmtId="0" fontId="0" fillId="0" borderId="0" xfId="0" applyAlignment="1">
      <alignment/>
    </xf>
    <xf numFmtId="0" fontId="10" fillId="0" borderId="0" xfId="0" applyFont="1" applyAlignment="1">
      <alignment/>
    </xf>
    <xf numFmtId="4" fontId="4" fillId="0" borderId="0" xfId="0" applyNumberFormat="1" applyFont="1" applyBorder="1" applyAlignment="1" applyProtection="1">
      <alignment vertical="center"/>
      <protection/>
    </xf>
    <xf numFmtId="0" fontId="11" fillId="0" borderId="0" xfId="0" applyFont="1" applyAlignment="1">
      <alignment/>
    </xf>
    <xf numFmtId="0" fontId="11" fillId="0" borderId="0" xfId="0" applyFont="1" applyAlignment="1">
      <alignment horizontal="left" indent="2"/>
    </xf>
    <xf numFmtId="0" fontId="12" fillId="0" borderId="0" xfId="0" applyFont="1" applyAlignment="1">
      <alignment horizontal="left" indent="3"/>
    </xf>
    <xf numFmtId="0" fontId="12" fillId="0" borderId="0" xfId="0" applyFont="1" applyAlignment="1">
      <alignment horizontal="left" indent="2"/>
    </xf>
    <xf numFmtId="0" fontId="13" fillId="0" borderId="0" xfId="0" applyFont="1" applyAlignment="1">
      <alignment vertical="top" wrapText="1"/>
    </xf>
    <xf numFmtId="0" fontId="4" fillId="0" borderId="0" xfId="0" applyFont="1" applyAlignment="1">
      <alignment wrapText="1"/>
    </xf>
    <xf numFmtId="4" fontId="0" fillId="0" borderId="0" xfId="0" applyNumberFormat="1" applyFont="1" applyAlignment="1" applyProtection="1">
      <alignment vertical="top" wrapText="1"/>
      <protection/>
    </xf>
    <xf numFmtId="4" fontId="4" fillId="0" borderId="0" xfId="0" applyNumberFormat="1" applyFont="1" applyAlignment="1" applyProtection="1">
      <alignment vertical="center"/>
      <protection/>
    </xf>
    <xf numFmtId="4" fontId="4" fillId="0" borderId="2" xfId="0" applyNumberFormat="1" applyFont="1" applyBorder="1" applyAlignment="1" applyProtection="1">
      <alignment vertical="center"/>
      <protection/>
    </xf>
    <xf numFmtId="0" fontId="14" fillId="0" borderId="0" xfId="0" applyFont="1" applyAlignment="1">
      <alignment/>
    </xf>
    <xf numFmtId="0" fontId="3" fillId="0" borderId="0" xfId="18" applyAlignment="1" applyProtection="1">
      <alignment/>
      <protection locked="0"/>
    </xf>
    <xf numFmtId="0" fontId="0" fillId="0" borderId="0" xfId="0" applyAlignment="1" applyProtection="1">
      <alignment/>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0033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hn-info.de/kurzarbeitergeld_bankmanag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workbookViewId="0" topLeftCell="A1">
      <selection activeCell="C4" sqref="C4"/>
    </sheetView>
  </sheetViews>
  <sheetFormatPr defaultColWidth="11.421875" defaultRowHeight="12.75"/>
  <cols>
    <col min="1" max="1" width="18.7109375" style="0" customWidth="1"/>
    <col min="2" max="2" width="16.8515625" style="0" customWidth="1"/>
    <col min="3" max="3" width="23.8515625" style="0" bestFit="1" customWidth="1"/>
    <col min="4" max="4" width="3.57421875" style="0" customWidth="1"/>
  </cols>
  <sheetData>
    <row r="1" ht="26.25">
      <c r="A1" s="1" t="s">
        <v>0</v>
      </c>
    </row>
    <row r="2" spans="1:5" ht="12.75">
      <c r="A2" s="26" t="s">
        <v>17</v>
      </c>
      <c r="B2" s="27"/>
      <c r="C2" s="27"/>
      <c r="E2" s="2" t="s">
        <v>1</v>
      </c>
    </row>
    <row r="3" ht="6" customHeight="1"/>
    <row r="4" spans="1:11" ht="12.75" customHeight="1">
      <c r="A4" s="3" t="s">
        <v>7</v>
      </c>
      <c r="C4" s="6"/>
      <c r="D4">
        <f>IF(C4="unter 5 Millionen €",1,IF(C4="unter 20 Millionen €",2,IF(C4="20 Millionen € und mehr",3,"")))</f>
      </c>
      <c r="E4" s="21" t="s">
        <v>9</v>
      </c>
      <c r="F4" s="21"/>
      <c r="G4" s="21"/>
      <c r="H4" s="21"/>
      <c r="I4" s="21"/>
      <c r="J4" s="21"/>
      <c r="K4" s="10"/>
    </row>
    <row r="5" spans="1:11" ht="12.75">
      <c r="A5" s="9" t="s">
        <v>8</v>
      </c>
      <c r="C5" s="6"/>
      <c r="D5">
        <f>IF(C5="unter 1 Milliarde €",1,IF(C5="unter 10 Milliarden €",2,IF(C5="10 Milliarden € und mehr",3,"")))</f>
      </c>
      <c r="E5" s="21"/>
      <c r="F5" s="21"/>
      <c r="G5" s="21"/>
      <c r="H5" s="21"/>
      <c r="I5" s="21"/>
      <c r="J5" s="21"/>
      <c r="K5" s="10"/>
    </row>
    <row r="6" spans="1:11" ht="12.75">
      <c r="A6" s="9" t="s">
        <v>10</v>
      </c>
      <c r="C6" s="6"/>
      <c r="E6" s="9" t="s">
        <v>15</v>
      </c>
      <c r="F6" s="10"/>
      <c r="G6" s="10"/>
      <c r="H6" s="10"/>
      <c r="I6" s="10"/>
      <c r="J6" s="10"/>
      <c r="K6" s="10"/>
    </row>
    <row r="7" spans="1:5" ht="12.75">
      <c r="A7" s="9" t="s">
        <v>11</v>
      </c>
      <c r="C7" s="6"/>
      <c r="E7" s="9" t="s">
        <v>12</v>
      </c>
    </row>
    <row r="8" ht="6" customHeight="1"/>
    <row r="9" spans="1:11" ht="12.75">
      <c r="A9" s="3" t="s">
        <v>2</v>
      </c>
      <c r="B9" s="3"/>
      <c r="C9" s="4"/>
      <c r="E9" s="22" t="s">
        <v>5</v>
      </c>
      <c r="F9" s="22"/>
      <c r="G9" s="22"/>
      <c r="H9" s="22"/>
      <c r="I9" s="22"/>
      <c r="J9" s="22"/>
      <c r="K9" s="7"/>
    </row>
    <row r="10" spans="1:11" ht="12.75">
      <c r="A10" s="3"/>
      <c r="B10" s="3"/>
      <c r="C10" s="3"/>
      <c r="D10" s="3"/>
      <c r="E10" s="22"/>
      <c r="F10" s="22"/>
      <c r="G10" s="22"/>
      <c r="H10" s="22"/>
      <c r="I10" s="22"/>
      <c r="J10" s="22"/>
      <c r="K10" s="7"/>
    </row>
    <row r="11" spans="1:11" ht="12.75">
      <c r="A11" s="23" t="s">
        <v>3</v>
      </c>
      <c r="B11" s="24"/>
      <c r="C11" s="6"/>
      <c r="E11" s="22" t="s">
        <v>6</v>
      </c>
      <c r="F11" s="22"/>
      <c r="G11" s="22"/>
      <c r="H11" s="22"/>
      <c r="I11" s="22"/>
      <c r="J11" s="22"/>
      <c r="K11" s="8"/>
    </row>
    <row r="12" spans="1:11" ht="12.75">
      <c r="A12" s="12"/>
      <c r="B12" s="15"/>
      <c r="C12" s="15"/>
      <c r="D12" s="15"/>
      <c r="E12" s="22"/>
      <c r="F12" s="22"/>
      <c r="G12" s="22"/>
      <c r="H12" s="22"/>
      <c r="I12" s="22"/>
      <c r="J12" s="22"/>
      <c r="K12" s="8"/>
    </row>
    <row r="13" spans="1:11" ht="12.75">
      <c r="A13" s="3" t="s">
        <v>4</v>
      </c>
      <c r="B13" s="5"/>
      <c r="C13" s="6"/>
      <c r="E13" s="22" t="s">
        <v>6</v>
      </c>
      <c r="F13" s="22"/>
      <c r="G13" s="22"/>
      <c r="H13" s="22"/>
      <c r="I13" s="22"/>
      <c r="J13" s="22"/>
      <c r="K13" s="8"/>
    </row>
    <row r="14" spans="5:10" ht="12.75">
      <c r="E14" s="22"/>
      <c r="F14" s="22"/>
      <c r="G14" s="22"/>
      <c r="H14" s="22"/>
      <c r="I14" s="22"/>
      <c r="J14" s="22"/>
    </row>
    <row r="15" ht="6" customHeight="1"/>
    <row r="16" ht="15.75">
      <c r="A16" s="11" t="str">
        <f>IF(A18="","Wir können ihnen folgende Leistung anbieten:","Füllen sie alle obigen Felder gewissenhaft aus!")</f>
        <v>Füllen sie alle obigen Felder gewissenhaft aus!</v>
      </c>
    </row>
    <row r="17" ht="6" customHeight="1"/>
    <row r="18" ht="12.75">
      <c r="A18" s="14" t="str">
        <f>IF(OR(C4="",C5="",C6="",C7="",C9="",C11="",C13=""),"Sie haben noch nicht alle Felder ausgewählt!","")</f>
        <v>Sie haben noch nicht alle Felder ausgewählt!</v>
      </c>
    </row>
    <row r="19" ht="12.75">
      <c r="A19" s="17">
        <f>IF(A18&lt;&gt;"","",IF(AND(D4=1,D5=1,C6="ja"),"Hartz 5 (pauschaliertes Hartz 4 nach SGB XIII) in Form des ALG III",IF(AND(D4&lt;=2,D5&lt;=2,C7="ja"),"Hartz 6 (pauschaliertes Hartz 4 mit Abschlag nach SGB XIV) in Form des ALG IV","Hartz 7 (pauschaliertes Hartz 4 mit Abschlag und Rentenkürzung nach SGB XV) in Form des ALG V")))</f>
      </c>
    </row>
    <row r="20" ht="12.75">
      <c r="A20" s="18">
        <f>IF(A18&lt;&gt;"","",IF(AND(D4=1,D5=1,C6="ja"),"monatliche Regelleistung von 318,42 Euro",IF(AND(D4&lt;=2,D5&lt;=2,C7="ja"),"monatliche Regelleistung von 273,26 Euro","monatliche Regelleistung von 176,13 Euro")))</f>
      </c>
    </row>
    <row r="21" ht="12.75">
      <c r="A21" s="18">
        <f>IF(A18&lt;&gt;"","",IF(AND(D4=1,D5=1,C6="ja"),"Partner einer Bedarfsgemeinschaft erhalten jeweils 74,5 % der Regelleistung",IF(AND(D4&lt;=2,D5&lt;=2,C7="ja"),"Partner einer Bedarfsgemeinschaft erhalten jeweils 69,85 % der Regelleistung","Partner einer Bedarfsgemeinschaft erhalten jeweils 57,36 % der Regelleistung")))</f>
      </c>
    </row>
    <row r="22" ht="12.75">
      <c r="A22" s="18">
        <f>IF(A18&lt;&gt;"","",IF(AND(D4=1,D5=1,C6="ja"),"kein Anspruch auf die Erstattung von Wohnungs- und Heizungskosten da die Unterbringung in einer Gemeinschaftsunterkunft (Baracke) erfolgt",IF(AND(D4&lt;=2,D5&lt;=2,C7="ja"),"kein Anspruch auf die Erstattung von Wohnungs- und Heizungskosten da die Unterbringung in Containern erfolgt","kein Anspruch auf die Erstattung von Wohnungs- und Heizungskosten da die Unterbringung in Zelten erfolgt")))</f>
      </c>
    </row>
    <row r="23" ht="6" customHeight="1"/>
    <row r="24" ht="12.75">
      <c r="B24" s="16">
        <f>IF(A18&lt;&gt;"","",IF(AND(D4=1,D5=1,C6="ja"),"Pflichtveranstaltungen in der gemeinsamen Fernsehbaracke:",IF(AND(D4&lt;=2,D5&lt;=2,C7="ja"),"Pflichtveranstaltungen im gemeinsamen Fernsehcontainer:","Pflichtveranstaltungen im gemeinsamen Fernsehzelt:")))</f>
      </c>
    </row>
    <row r="25" ht="12.75">
      <c r="B25" s="19">
        <f>IF(A18&lt;&gt;"","","Peter Zwegat - Raus aus den Schulden")</f>
      </c>
    </row>
    <row r="26" ht="12.75">
      <c r="B26" s="19">
        <f>IF(A18&lt;&gt;"","","Die Supernanny")</f>
      </c>
    </row>
    <row r="27" ht="12.75">
      <c r="B27" s="19">
        <f>IF(A18&lt;&gt;"","","Wer wird Millionär")</f>
      </c>
    </row>
    <row r="28" ht="6" customHeight="1"/>
    <row r="29" ht="12.75">
      <c r="B29" s="16">
        <f>IF(A18&lt;&gt;"","",IF(AND(D4=1,D5=1,C6="ja"),"Wahlveranstaltungen in der gemeinsamen Fernsehbaracke:",IF(AND(D4&lt;=2,D5&lt;=2,C7="ja"),"Wahlveranstaltungen im gemeinsamen Fernsehcontainer:","Wahlveranstaltungen im gemeinsamen Fernsehzelt:")))</f>
      </c>
    </row>
    <row r="30" ht="12.75">
      <c r="B30" s="19">
        <f>IF(A18&lt;&gt;"","","Musikantenstadl")</f>
      </c>
    </row>
    <row r="31" ht="12.75">
      <c r="B31" s="19">
        <f>IF(A18&lt;&gt;"","","Marienhof")</f>
      </c>
    </row>
    <row r="32" ht="12.75">
      <c r="B32" s="19">
        <f>IF(A18&lt;&gt;"","","Giraffe, Erdmännchen und Co.")</f>
      </c>
    </row>
    <row r="33" ht="12.75">
      <c r="B33" s="19">
        <f>IF(A18&lt;&gt;"","","Richterin Barbara Salesch")</f>
      </c>
    </row>
    <row r="34" ht="12.75">
      <c r="B34" s="19">
        <f>IF(A18&lt;&gt;"","","Richter Alexander Hold")</f>
      </c>
    </row>
    <row r="35" ht="12.75">
      <c r="B35" s="19">
        <f>IF(A18&lt;&gt;"","","Die Oliver Scheißen Show")</f>
      </c>
    </row>
    <row r="36" ht="12.75">
      <c r="B36" s="19">
        <f>IF(A18&lt;&gt;"","","Bauer sucht Frau")</f>
      </c>
    </row>
    <row r="37" ht="12.75">
      <c r="B37" s="19">
        <f>IF(A18&lt;&gt;"","","Ich bin ein Bankvorstand holt mich hier raus")</f>
      </c>
    </row>
    <row r="38" ht="12.75">
      <c r="B38" s="19">
        <f>IF(A18&lt;&gt;"","","Ein schweizerischer Ackermann spielt an seinem Dödel und will dafür 25%")</f>
      </c>
    </row>
    <row r="39" ht="6" customHeight="1"/>
    <row r="40" ht="12.75">
      <c r="B40" s="16">
        <f>IF(A18&lt;&gt;"","","Möglichkeit zur Qualifizierung während der Kurzarbeit:")</f>
      </c>
    </row>
    <row r="41" ht="6" customHeight="1"/>
    <row r="42" ht="12.75">
      <c r="B42" s="19">
        <f>IF(A18&lt;&gt;"","","Kaufmännisches Rechnen für Einsteiger")</f>
      </c>
    </row>
    <row r="43" spans="3:9" ht="12.75" customHeight="1">
      <c r="C43" s="20" t="s">
        <v>13</v>
      </c>
      <c r="D43" s="20"/>
      <c r="E43" s="20"/>
      <c r="F43" s="20"/>
      <c r="G43" s="20"/>
      <c r="H43" s="20"/>
      <c r="I43" s="20"/>
    </row>
    <row r="44" spans="3:9" ht="12.75">
      <c r="C44" s="20"/>
      <c r="D44" s="20"/>
      <c r="E44" s="20"/>
      <c r="F44" s="20"/>
      <c r="G44" s="20"/>
      <c r="H44" s="20"/>
      <c r="I44" s="20"/>
    </row>
    <row r="45" spans="3:9" ht="12.75">
      <c r="C45" s="20"/>
      <c r="D45" s="20"/>
      <c r="E45" s="20"/>
      <c r="F45" s="20"/>
      <c r="G45" s="20"/>
      <c r="H45" s="20"/>
      <c r="I45" s="20"/>
    </row>
    <row r="46" spans="3:9" ht="12.75">
      <c r="C46" s="20"/>
      <c r="D46" s="20"/>
      <c r="E46" s="20"/>
      <c r="F46" s="20"/>
      <c r="G46" s="20"/>
      <c r="H46" s="20"/>
      <c r="I46" s="20"/>
    </row>
    <row r="47" ht="6" customHeight="1"/>
    <row r="48" ht="12.75">
      <c r="B48" s="19">
        <f>IF(A18&lt;&gt;"","","Gute Chancen durch Stoffwechselendprodukte!")</f>
      </c>
    </row>
    <row r="49" spans="2:9" ht="12.75" customHeight="1">
      <c r="B49" s="13"/>
      <c r="C49" s="20" t="s">
        <v>14</v>
      </c>
      <c r="D49" s="20"/>
      <c r="E49" s="20"/>
      <c r="F49" s="20"/>
      <c r="G49" s="20"/>
      <c r="H49" s="20"/>
      <c r="I49" s="20"/>
    </row>
    <row r="50" spans="2:9" ht="12.75">
      <c r="B50" s="13"/>
      <c r="C50" s="20"/>
      <c r="D50" s="20"/>
      <c r="E50" s="20"/>
      <c r="F50" s="20"/>
      <c r="G50" s="20"/>
      <c r="H50" s="20"/>
      <c r="I50" s="20"/>
    </row>
    <row r="51" spans="3:9" ht="12.75">
      <c r="C51" s="20"/>
      <c r="D51" s="20"/>
      <c r="E51" s="20"/>
      <c r="F51" s="20"/>
      <c r="G51" s="20"/>
      <c r="H51" s="20"/>
      <c r="I51" s="20"/>
    </row>
    <row r="52" spans="3:9" ht="12.75">
      <c r="C52" s="20"/>
      <c r="D52" s="20"/>
      <c r="E52" s="20"/>
      <c r="F52" s="20"/>
      <c r="G52" s="20"/>
      <c r="H52" s="20"/>
      <c r="I52" s="20"/>
    </row>
    <row r="53" spans="3:9" ht="12.75">
      <c r="C53" s="20"/>
      <c r="D53" s="20"/>
      <c r="E53" s="20"/>
      <c r="F53" s="20"/>
      <c r="G53" s="20"/>
      <c r="H53" s="20"/>
      <c r="I53" s="20"/>
    </row>
    <row r="54" ht="12.75">
      <c r="B54" s="13"/>
    </row>
    <row r="55" spans="1:2" ht="12.75">
      <c r="A55" s="25" t="s">
        <v>16</v>
      </c>
      <c r="B55" s="13"/>
    </row>
    <row r="56" ht="12.75">
      <c r="B56" s="13"/>
    </row>
  </sheetData>
  <sheetProtection password="B338" sheet="1" objects="1" scenarios="1" selectLockedCells="1"/>
  <mergeCells count="7">
    <mergeCell ref="A11:B11"/>
    <mergeCell ref="E9:J10"/>
    <mergeCell ref="E11:J12"/>
    <mergeCell ref="C49:I53"/>
    <mergeCell ref="E4:J5"/>
    <mergeCell ref="C43:I46"/>
    <mergeCell ref="E13:J14"/>
  </mergeCells>
  <conditionalFormatting sqref="C43:I46">
    <cfRule type="expression" priority="1" dxfId="0" stopIfTrue="1">
      <formula>$B$42="Kaufmännisches Rechnen für Einsteiger"</formula>
    </cfRule>
  </conditionalFormatting>
  <conditionalFormatting sqref="C49">
    <cfRule type="expression" priority="2" dxfId="0" stopIfTrue="1">
      <formula>$B$48="Gute Chancen durch Stoffwechselendprodukte!"</formula>
    </cfRule>
  </conditionalFormatting>
  <dataValidations count="4">
    <dataValidation type="list" allowBlank="1" showInputMessage="1" showErrorMessage="1" sqref="C9">
      <formula1>"I,II,III,IV,V,VI"</formula1>
    </dataValidation>
    <dataValidation type="list" allowBlank="1" showInputMessage="1" showErrorMessage="1" sqref="C6:C7 C11 C13">
      <formula1>"ja,nein"</formula1>
    </dataValidation>
    <dataValidation type="list" allowBlank="1" showInputMessage="1" showErrorMessage="1" sqref="C4">
      <formula1>"unter 5 Millionen €,unter 20 Millionen €,20 Millionen € und mehr"</formula1>
    </dataValidation>
    <dataValidation type="list" allowBlank="1" showInputMessage="1" showErrorMessage="1" sqref="C5">
      <formula1>"unter 1 Milliarde €,unter 10 Milliarden €,10 Milliarden € und mehr"</formula1>
    </dataValidation>
  </dataValidations>
  <hyperlinks>
    <hyperlink ref="A2" r:id="rId1" display="http://www.lohn-info.de/kurzarbeitergeld_bankmanager.html"/>
  </hyperlinks>
  <printOptions/>
  <pageMargins left="0" right="0" top="0.5905511811023623" bottom="0" header="0.5118110236220472" footer="0.5118110236220472"/>
  <pageSetup fitToHeight="1" fitToWidth="1" orientation="landscape" paperSize="9" scale="83"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Internet</dc:creator>
  <cp:keywords/>
  <dc:description/>
  <cp:lastModifiedBy>Kloft</cp:lastModifiedBy>
  <cp:lastPrinted>2009-06-05T06:59:48Z</cp:lastPrinted>
  <dcterms:created xsi:type="dcterms:W3CDTF">2009-05-31T10:04:48Z</dcterms:created>
  <dcterms:modified xsi:type="dcterms:W3CDTF">2009-06-05T07:00:40Z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